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<sst xmlns="http://schemas.openxmlformats.org/spreadsheetml/2006/main" count="163" uniqueCount="90">
  <si>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</si>
  <si>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</si>
  <si>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</si>
  <si>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</si>
  <si>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</si>
  <si>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</si>
  <si>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</si>
  <si>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</si>
  <si>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</si>
  <si>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</si>
  <si>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</si>
  <si>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</si>
  <si>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</si>
  <si>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</si>
  <si>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</si>
  <si>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</si>
  <si>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</si>
  <si>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</si>
  <si>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</si>
  <si>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</si>
  <si>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</si>
  <si>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</si>
  <si>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</si>
  <si>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</si>
  <si>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</si>
  <si>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</si>
  <si>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</si>
  <si>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</si>
  <si>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</si>
  <si>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</si>
  <si>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</si>
  <si>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</si>
  <si>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</si>
  <si>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</si>
  <si>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</si>
  <si>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</si>
  <si>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</si>
  <si>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</si>
  <si>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</si>
  <si>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</si>
  <si>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</si>
  <si>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</si>
  <si>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</si>
  <si>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</si>
  <si>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</si>
  <si>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</si>
  <si>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</si>
  <si>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</si>
  <si>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</si>
  <si>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</si>
  <si>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</si>
  <si>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</si>
  <si>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</si>
  <si>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</si>
  <si>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</si>
  <si>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</si>
  <si>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</si>
  <si>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</si>
  <si>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</si>
  <si>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</si>
  <si>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</si>
  <si>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</si>
  <si>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</si>
  <si>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</si>
  <si>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</si>
  <si>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</si>
  <si>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</si>
  <si>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</si>
  <si>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</si>
  <si>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</si>
  <si>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</si>
  <si>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</si>
  <si>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</si>
  <si>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</si>
  <si>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</si>
  <si>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</si>
  <si>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</si>
  <si>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</si>
  <si>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</si>
  <si>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</si>
  <si>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</si>
  <si>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</si>
  <si>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</si>
  <si>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</si>
  <si>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</si>
  <si>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</si>
  <si>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</si>
  <si>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</si>
  <si>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31 de Marzo de 2023 (b)</t>
  </si>
  <si>
    <t>“Bajo protesta de decir verdad declaramos que la Información Financiera Contable, Presupuestaria o Programática presentada, es correcta y es responsabilidad del emisor”.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</si>
</sst>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 indent="3"/>
    </xf>
    <xf numFmtId="164" fontId="39" fillId="0" borderId="16" xfId="0" applyNumberFormat="1" applyFont="1" applyBorder="1" applyAlignment="1">
      <alignment horizontal="right" vertical="center"/>
    </xf>
    <xf numFmtId="164" fontId="40" fillId="0" borderId="16" xfId="0" applyNumberFormat="1" applyFont="1" applyBorder="1" applyAlignment="1">
      <alignment horizontal="right" vertical="center"/>
    </xf>
    <xf numFmtId="164" fontId="40" fillId="0" borderId="15" xfId="0" applyNumberFormat="1" applyFont="1" applyBorder="1" applyAlignment="1">
      <alignment horizontal="right" vertical="center"/>
    </xf>
    <xf numFmtId="164" fontId="40" fillId="0" borderId="17" xfId="0" applyNumberFormat="1" applyFont="1" applyBorder="1" applyAlignment="1">
      <alignment horizontal="right" vertical="center"/>
    </xf>
    <xf numFmtId="164" fontId="40" fillId="0" borderId="10" xfId="0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164" fontId="39" fillId="0" borderId="20" xfId="0" applyNumberFormat="1" applyFont="1" applyBorder="1" applyAlignment="1">
      <alignment horizontal="righ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164" fontId="40" fillId="0" borderId="23" xfId="0" applyNumberFormat="1" applyFont="1" applyBorder="1" applyAlignment="1">
      <alignment horizontal="right" vertical="center"/>
    </xf>
    <xf numFmtId="164" fontId="40" fillId="0" borderId="22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left" vertical="top" wrapText="1"/>
    </xf>
    <xf numFmtId="0" fontId="20" fillId="34" borderId="0" xfId="0" applyFont="1" applyFill="1" applyAlignment="1">
      <alignment vertical="top"/>
    </xf>
    <xf numFmtId="0" fontId="20" fillId="34" borderId="0" xfId="0" applyFont="1" applyFill="1" applyAlignment="1">
      <alignment/>
    </xf>
    <xf numFmtId="43" fontId="20" fillId="34" borderId="0" xfId="47" applyFont="1" applyFill="1" applyBorder="1" applyAlignment="1">
      <alignment/>
    </xf>
    <xf numFmtId="0" fontId="20" fillId="34" borderId="0" xfId="0" applyFont="1" applyFill="1" applyAlignment="1" applyProtection="1">
      <alignment/>
      <protection locked="0"/>
    </xf>
    <xf numFmtId="0" fontId="40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163</xdr:row>
      <xdr:rowOff>171450</xdr:rowOff>
    </xdr:from>
    <xdr:to>
      <xdr:col>2</xdr:col>
      <xdr:colOff>2352675</xdr:colOff>
      <xdr:row>167</xdr:row>
      <xdr:rowOff>190500</xdr:rowOff>
    </xdr:to>
    <xdr:sp>
      <xdr:nvSpPr>
        <xdr:cNvPr id="1" name="Cuadro de texto 9"/>
        <xdr:cNvSpPr txBox="1">
          <a:spLocks noChangeArrowheads="1"/>
        </xdr:cNvSpPr>
      </xdr:nvSpPr>
      <xdr:spPr>
        <a:xfrm>
          <a:off x="285750" y="27031950"/>
          <a:ext cx="3067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CESARIO DOMINGO SENOBIO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DEL DEPARTAMENTO DE PRESUPUESTO Y CONTABILIDAD</a:t>
          </a:r>
        </a:p>
      </xdr:txBody>
    </xdr:sp>
    <xdr:clientData/>
  </xdr:twoCellAnchor>
  <xdr:twoCellAnchor>
    <xdr:from>
      <xdr:col>3</xdr:col>
      <xdr:colOff>276225</xdr:colOff>
      <xdr:row>163</xdr:row>
      <xdr:rowOff>171450</xdr:rowOff>
    </xdr:from>
    <xdr:to>
      <xdr:col>5</xdr:col>
      <xdr:colOff>200025</xdr:colOff>
      <xdr:row>168</xdr:row>
      <xdr:rowOff>114300</xdr:rowOff>
    </xdr:to>
    <xdr:sp>
      <xdr:nvSpPr>
        <xdr:cNvPr id="2" name="Cuadro de texto 8"/>
        <xdr:cNvSpPr txBox="1">
          <a:spLocks noChangeArrowheads="1"/>
        </xdr:cNvSpPr>
      </xdr:nvSpPr>
      <xdr:spPr>
        <a:xfrm>
          <a:off x="4343400" y="27031950"/>
          <a:ext cx="22669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ARIANA SALAS LUGO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6</xdr:col>
      <xdr:colOff>266700</xdr:colOff>
      <xdr:row>163</xdr:row>
      <xdr:rowOff>180975</xdr:rowOff>
    </xdr:from>
    <xdr:to>
      <xdr:col>8</xdr:col>
      <xdr:colOff>723900</xdr:colOff>
      <xdr:row>168</xdr:row>
      <xdr:rowOff>9525</xdr:rowOff>
    </xdr:to>
    <xdr:sp>
      <xdr:nvSpPr>
        <xdr:cNvPr id="3" name="Cuadro de texto 1"/>
        <xdr:cNvSpPr txBox="1">
          <a:spLocks noChangeArrowheads="1"/>
        </xdr:cNvSpPr>
      </xdr:nvSpPr>
      <xdr:spPr>
        <a:xfrm>
          <a:off x="7581900" y="27041475"/>
          <a:ext cx="23145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BEDER RODRÍGUEZ VILLEGAS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tabSelected="1" zoomScalePageLayoutView="0" workbookViewId="0" topLeftCell="A1">
      <pane ySplit="9" topLeftCell="A88" activePane="bottomLeft" state="frozen"/>
      <selection pane="topLeft" activeCell="A1" sqref="A1"/>
      <selection pane="bottomLeft" activeCell="C100" sqref="C10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hidden="1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42086814</v>
      </c>
      <c r="E10" s="14">
        <f t="shared" si="0"/>
        <v>2359577.39</v>
      </c>
      <c r="F10" s="14">
        <f t="shared" si="0"/>
        <v>44446391.39</v>
      </c>
      <c r="G10" s="14">
        <f t="shared" si="0"/>
        <v>6977780.69</v>
      </c>
      <c r="H10" s="14">
        <f t="shared" si="0"/>
        <v>6867182</v>
      </c>
      <c r="I10" s="14">
        <f t="shared" si="0"/>
        <v>37468610.699999996</v>
      </c>
    </row>
    <row r="11" spans="2:9" ht="12.75">
      <c r="B11" s="3" t="s">
        <v>12</v>
      </c>
      <c r="C11" s="9"/>
      <c r="D11" s="15">
        <f aca="true" t="shared" si="1" ref="D11:I11">SUM(D12:D18)</f>
        <v>30232134</v>
      </c>
      <c r="E11" s="15">
        <f t="shared" si="1"/>
        <v>2397497</v>
      </c>
      <c r="F11" s="15">
        <f t="shared" si="1"/>
        <v>32629631</v>
      </c>
      <c r="G11" s="15">
        <f t="shared" si="1"/>
        <v>6279827.12</v>
      </c>
      <c r="H11" s="15">
        <f t="shared" si="1"/>
        <v>6279827.12</v>
      </c>
      <c r="I11" s="15">
        <f t="shared" si="1"/>
        <v>26349803.88</v>
      </c>
    </row>
    <row r="12" spans="2:9" ht="12.75">
      <c r="B12" s="13" t="s">
        <v>13</v>
      </c>
      <c r="C12" s="11"/>
      <c r="D12" s="15">
        <v>18551190</v>
      </c>
      <c r="E12" s="16">
        <v>1591158.64</v>
      </c>
      <c r="F12" s="16">
        <f>D12+E12</f>
        <v>20142348.64</v>
      </c>
      <c r="G12" s="16">
        <v>4938082.38</v>
      </c>
      <c r="H12" s="16">
        <v>4938082.38</v>
      </c>
      <c r="I12" s="16">
        <f>F12-G12</f>
        <v>15204266.260000002</v>
      </c>
    </row>
    <row r="13" spans="2:9" ht="12.75">
      <c r="B13" s="13" t="s">
        <v>14</v>
      </c>
      <c r="C13" s="11"/>
      <c r="D13" s="15">
        <v>611692</v>
      </c>
      <c r="E13" s="16">
        <v>-148037.64</v>
      </c>
      <c r="F13" s="16">
        <f aca="true" t="shared" si="2" ref="F13:F18">D13+E13</f>
        <v>463654.36</v>
      </c>
      <c r="G13" s="16">
        <v>0</v>
      </c>
      <c r="H13" s="16">
        <v>0</v>
      </c>
      <c r="I13" s="16">
        <f aca="true" t="shared" si="3" ref="I13:I18">F13-G13</f>
        <v>463654.36</v>
      </c>
    </row>
    <row r="14" spans="2:9" ht="12.75">
      <c r="B14" s="13" t="s">
        <v>15</v>
      </c>
      <c r="C14" s="11"/>
      <c r="D14" s="15">
        <v>5426558</v>
      </c>
      <c r="E14" s="16">
        <v>241710</v>
      </c>
      <c r="F14" s="16">
        <f t="shared" si="2"/>
        <v>5668268</v>
      </c>
      <c r="G14" s="16">
        <v>6565.62</v>
      </c>
      <c r="H14" s="16">
        <v>6565.62</v>
      </c>
      <c r="I14" s="16">
        <f t="shared" si="3"/>
        <v>5661702.38</v>
      </c>
    </row>
    <row r="15" spans="2:9" ht="12.75">
      <c r="B15" s="13" t="s">
        <v>16</v>
      </c>
      <c r="C15" s="11"/>
      <c r="D15" s="15">
        <v>3531522</v>
      </c>
      <c r="E15" s="16">
        <v>707170</v>
      </c>
      <c r="F15" s="16">
        <f t="shared" si="2"/>
        <v>4238692</v>
      </c>
      <c r="G15" s="16">
        <v>914406.16</v>
      </c>
      <c r="H15" s="16">
        <v>914406.16</v>
      </c>
      <c r="I15" s="16">
        <f t="shared" si="3"/>
        <v>3324285.84</v>
      </c>
    </row>
    <row r="16" spans="2:9" ht="12.75">
      <c r="B16" s="13" t="s">
        <v>17</v>
      </c>
      <c r="C16" s="11"/>
      <c r="D16" s="15">
        <v>2111172</v>
      </c>
      <c r="E16" s="16">
        <v>5496</v>
      </c>
      <c r="F16" s="16">
        <f t="shared" si="2"/>
        <v>2116668</v>
      </c>
      <c r="G16" s="16">
        <v>420772.96</v>
      </c>
      <c r="H16" s="16">
        <v>420772.96</v>
      </c>
      <c r="I16" s="16">
        <f t="shared" si="3"/>
        <v>1695895.04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1256586</v>
      </c>
      <c r="E19" s="15">
        <f t="shared" si="4"/>
        <v>-14454</v>
      </c>
      <c r="F19" s="15">
        <f t="shared" si="4"/>
        <v>1242132</v>
      </c>
      <c r="G19" s="15">
        <f t="shared" si="4"/>
        <v>67616.78</v>
      </c>
      <c r="H19" s="15">
        <f t="shared" si="4"/>
        <v>63269.09</v>
      </c>
      <c r="I19" s="15">
        <f t="shared" si="4"/>
        <v>1174515.22</v>
      </c>
    </row>
    <row r="20" spans="2:9" ht="12.75">
      <c r="B20" s="13" t="s">
        <v>21</v>
      </c>
      <c r="C20" s="11"/>
      <c r="D20" s="15">
        <v>322940</v>
      </c>
      <c r="E20" s="16">
        <v>-7816</v>
      </c>
      <c r="F20" s="15">
        <f aca="true" t="shared" si="5" ref="F20:F28">D20+E20</f>
        <v>315124</v>
      </c>
      <c r="G20" s="16">
        <v>6239.22</v>
      </c>
      <c r="H20" s="16">
        <v>1891.53</v>
      </c>
      <c r="I20" s="16">
        <f>F20-G20</f>
        <v>308884.78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4200</v>
      </c>
      <c r="E22" s="16">
        <v>0</v>
      </c>
      <c r="F22" s="15">
        <f t="shared" si="5"/>
        <v>4200</v>
      </c>
      <c r="G22" s="16">
        <v>0</v>
      </c>
      <c r="H22" s="16">
        <v>0</v>
      </c>
      <c r="I22" s="16">
        <f t="shared" si="6"/>
        <v>4200</v>
      </c>
    </row>
    <row r="23" spans="2:9" ht="12.75">
      <c r="B23" s="13" t="s">
        <v>24</v>
      </c>
      <c r="C23" s="11"/>
      <c r="D23" s="15">
        <v>152800</v>
      </c>
      <c r="E23" s="16">
        <v>-638</v>
      </c>
      <c r="F23" s="15">
        <f t="shared" si="5"/>
        <v>152162</v>
      </c>
      <c r="G23" s="16">
        <v>787</v>
      </c>
      <c r="H23" s="16">
        <v>787</v>
      </c>
      <c r="I23" s="16">
        <f t="shared" si="6"/>
        <v>151375</v>
      </c>
    </row>
    <row r="24" spans="2:9" ht="12.75">
      <c r="B24" s="13" t="s">
        <v>25</v>
      </c>
      <c r="C24" s="11"/>
      <c r="D24" s="15">
        <v>74475</v>
      </c>
      <c r="E24" s="16">
        <v>-6000</v>
      </c>
      <c r="F24" s="15">
        <f t="shared" si="5"/>
        <v>68475</v>
      </c>
      <c r="G24" s="16">
        <v>90</v>
      </c>
      <c r="H24" s="16">
        <v>90</v>
      </c>
      <c r="I24" s="16">
        <f t="shared" si="6"/>
        <v>68385</v>
      </c>
    </row>
    <row r="25" spans="2:9" ht="12.75">
      <c r="B25" s="13" t="s">
        <v>26</v>
      </c>
      <c r="C25" s="11"/>
      <c r="D25" s="15">
        <v>494500</v>
      </c>
      <c r="E25" s="16">
        <v>0</v>
      </c>
      <c r="F25" s="15">
        <f t="shared" si="5"/>
        <v>494500</v>
      </c>
      <c r="G25" s="16">
        <v>60500.56</v>
      </c>
      <c r="H25" s="16">
        <v>60500.56</v>
      </c>
      <c r="I25" s="16">
        <f t="shared" si="6"/>
        <v>433999.44</v>
      </c>
    </row>
    <row r="26" spans="2:9" ht="12.75">
      <c r="B26" s="13" t="s">
        <v>27</v>
      </c>
      <c r="C26" s="11"/>
      <c r="D26" s="15">
        <v>86500</v>
      </c>
      <c r="E26" s="16">
        <v>0</v>
      </c>
      <c r="F26" s="15">
        <f t="shared" si="5"/>
        <v>86500</v>
      </c>
      <c r="G26" s="16">
        <v>0</v>
      </c>
      <c r="H26" s="16">
        <v>0</v>
      </c>
      <c r="I26" s="16">
        <f t="shared" si="6"/>
        <v>86500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121171</v>
      </c>
      <c r="E28" s="16">
        <v>0</v>
      </c>
      <c r="F28" s="15">
        <f t="shared" si="5"/>
        <v>121171</v>
      </c>
      <c r="G28" s="16">
        <v>0</v>
      </c>
      <c r="H28" s="16">
        <v>0</v>
      </c>
      <c r="I28" s="16">
        <f t="shared" si="6"/>
        <v>121171</v>
      </c>
    </row>
    <row r="29" spans="2:9" ht="12.75">
      <c r="B29" s="3" t="s">
        <v>30</v>
      </c>
      <c r="C29" s="9"/>
      <c r="D29" s="15">
        <f aca="true" t="shared" si="7" ref="D29:I29">SUM(D30:D38)</f>
        <v>5221222</v>
      </c>
      <c r="E29" s="15">
        <f t="shared" si="7"/>
        <v>-26000</v>
      </c>
      <c r="F29" s="15">
        <f t="shared" si="7"/>
        <v>5195222</v>
      </c>
      <c r="G29" s="15">
        <f t="shared" si="7"/>
        <v>630336.79</v>
      </c>
      <c r="H29" s="15">
        <f t="shared" si="7"/>
        <v>524085.79000000004</v>
      </c>
      <c r="I29" s="15">
        <f t="shared" si="7"/>
        <v>4564885.21</v>
      </c>
    </row>
    <row r="30" spans="2:9" ht="12.75">
      <c r="B30" s="13" t="s">
        <v>31</v>
      </c>
      <c r="C30" s="11"/>
      <c r="D30" s="15">
        <v>893901</v>
      </c>
      <c r="E30" s="16">
        <v>-872.01</v>
      </c>
      <c r="F30" s="15">
        <f aca="true" t="shared" si="8" ref="F30:F38">D30+E30</f>
        <v>893028.99</v>
      </c>
      <c r="G30" s="16">
        <v>207425.84</v>
      </c>
      <c r="H30" s="16">
        <v>207425.84</v>
      </c>
      <c r="I30" s="16">
        <f t="shared" si="6"/>
        <v>685603.15</v>
      </c>
    </row>
    <row r="31" spans="2:9" ht="12.75">
      <c r="B31" s="13" t="s">
        <v>32</v>
      </c>
      <c r="C31" s="11"/>
      <c r="D31" s="15">
        <v>137750</v>
      </c>
      <c r="E31" s="16">
        <v>5220</v>
      </c>
      <c r="F31" s="15">
        <f t="shared" si="8"/>
        <v>142970</v>
      </c>
      <c r="G31" s="16">
        <v>12220</v>
      </c>
      <c r="H31" s="16">
        <v>12220</v>
      </c>
      <c r="I31" s="16">
        <f t="shared" si="6"/>
        <v>130750</v>
      </c>
    </row>
    <row r="32" spans="2:9" ht="12.75">
      <c r="B32" s="13" t="s">
        <v>33</v>
      </c>
      <c r="C32" s="11"/>
      <c r="D32" s="15">
        <v>1012209</v>
      </c>
      <c r="E32" s="16">
        <v>-6000</v>
      </c>
      <c r="F32" s="15">
        <f t="shared" si="8"/>
        <v>1006209</v>
      </c>
      <c r="G32" s="16">
        <v>12250</v>
      </c>
      <c r="H32" s="16">
        <v>12250</v>
      </c>
      <c r="I32" s="16">
        <f t="shared" si="6"/>
        <v>993959</v>
      </c>
    </row>
    <row r="33" spans="2:9" ht="12.75">
      <c r="B33" s="13" t="s">
        <v>34</v>
      </c>
      <c r="C33" s="11"/>
      <c r="D33" s="15">
        <v>204929</v>
      </c>
      <c r="E33" s="16">
        <v>0</v>
      </c>
      <c r="F33" s="15">
        <f t="shared" si="8"/>
        <v>204929</v>
      </c>
      <c r="G33" s="16">
        <v>24011.57</v>
      </c>
      <c r="H33" s="16">
        <v>24011.57</v>
      </c>
      <c r="I33" s="16">
        <f t="shared" si="6"/>
        <v>180917.43</v>
      </c>
    </row>
    <row r="34" spans="2:9" ht="12.75">
      <c r="B34" s="13" t="s">
        <v>35</v>
      </c>
      <c r="C34" s="11"/>
      <c r="D34" s="15">
        <v>455581</v>
      </c>
      <c r="E34" s="16">
        <v>-35909.5</v>
      </c>
      <c r="F34" s="15">
        <f t="shared" si="8"/>
        <v>419671.5</v>
      </c>
      <c r="G34" s="16">
        <v>13490.8</v>
      </c>
      <c r="H34" s="16">
        <v>13490.8</v>
      </c>
      <c r="I34" s="16">
        <f t="shared" si="6"/>
        <v>406180.7</v>
      </c>
    </row>
    <row r="35" spans="2:9" ht="12.75">
      <c r="B35" s="13" t="s">
        <v>36</v>
      </c>
      <c r="C35" s="11"/>
      <c r="D35" s="15">
        <v>133262</v>
      </c>
      <c r="E35" s="16">
        <v>0</v>
      </c>
      <c r="F35" s="15">
        <f t="shared" si="8"/>
        <v>133262</v>
      </c>
      <c r="G35" s="16">
        <v>4279</v>
      </c>
      <c r="H35" s="16">
        <v>4279</v>
      </c>
      <c r="I35" s="16">
        <f t="shared" si="6"/>
        <v>128983</v>
      </c>
    </row>
    <row r="36" spans="2:9" ht="12.75">
      <c r="B36" s="13" t="s">
        <v>37</v>
      </c>
      <c r="C36" s="11"/>
      <c r="D36" s="15">
        <v>19978</v>
      </c>
      <c r="E36" s="16">
        <v>2243</v>
      </c>
      <c r="F36" s="15">
        <f t="shared" si="8"/>
        <v>22221</v>
      </c>
      <c r="G36" s="16">
        <v>7171.5</v>
      </c>
      <c r="H36" s="16">
        <v>7171.5</v>
      </c>
      <c r="I36" s="16">
        <f t="shared" si="6"/>
        <v>15049.5</v>
      </c>
    </row>
    <row r="37" spans="2:9" ht="12.75">
      <c r="B37" s="13" t="s">
        <v>38</v>
      </c>
      <c r="C37" s="11"/>
      <c r="D37" s="15">
        <v>73050</v>
      </c>
      <c r="E37" s="16">
        <v>9347.51</v>
      </c>
      <c r="F37" s="15">
        <f t="shared" si="8"/>
        <v>82397.51</v>
      </c>
      <c r="G37" s="16">
        <v>15447.51</v>
      </c>
      <c r="H37" s="16">
        <v>15447.51</v>
      </c>
      <c r="I37" s="16">
        <f t="shared" si="6"/>
        <v>66950</v>
      </c>
    </row>
    <row r="38" spans="2:9" ht="12.75">
      <c r="B38" s="13" t="s">
        <v>39</v>
      </c>
      <c r="C38" s="11"/>
      <c r="D38" s="15">
        <v>2290562</v>
      </c>
      <c r="E38" s="16">
        <v>-29</v>
      </c>
      <c r="F38" s="15">
        <f t="shared" si="8"/>
        <v>2290533</v>
      </c>
      <c r="G38" s="16">
        <v>334040.57</v>
      </c>
      <c r="H38" s="16">
        <v>227789.57</v>
      </c>
      <c r="I38" s="16">
        <f t="shared" si="6"/>
        <v>1956492.43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5376872</v>
      </c>
      <c r="E63" s="15">
        <f>SUM(E64:E71)</f>
        <v>2534.39</v>
      </c>
      <c r="F63" s="15">
        <f>F64+F65+F66+F67+F68+F70+F71</f>
        <v>5379406.39</v>
      </c>
      <c r="G63" s="15">
        <f>SUM(G64:G71)</f>
        <v>0</v>
      </c>
      <c r="H63" s="15">
        <f>SUM(H64:H71)</f>
        <v>0</v>
      </c>
      <c r="I63" s="16">
        <f t="shared" si="6"/>
        <v>5379406.39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>
        <v>5376872</v>
      </c>
      <c r="E71" s="16">
        <v>2534.39</v>
      </c>
      <c r="F71" s="15">
        <f t="shared" si="10"/>
        <v>5379406.39</v>
      </c>
      <c r="G71" s="16">
        <v>0</v>
      </c>
      <c r="H71" s="16">
        <v>0</v>
      </c>
      <c r="I71" s="16">
        <f t="shared" si="6"/>
        <v>5379406.39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29914862</v>
      </c>
      <c r="E85" s="21">
        <f>E86+E104+E94+E114+E124+E134+E138+E147+E151</f>
        <v>3176811.27</v>
      </c>
      <c r="F85" s="21">
        <f t="shared" si="12"/>
        <v>33091673.27</v>
      </c>
      <c r="G85" s="21">
        <f>G86+G104+G94+G114+G124+G134+G138+G147+G151</f>
        <v>6480048.8</v>
      </c>
      <c r="H85" s="21">
        <f>H86+H104+H94+H114+H124+H134+H138+H147+H151</f>
        <v>6475701.11</v>
      </c>
      <c r="I85" s="21">
        <f t="shared" si="12"/>
        <v>26611624.47</v>
      </c>
    </row>
    <row r="86" spans="2:9" ht="12.75">
      <c r="B86" s="3" t="s">
        <v>12</v>
      </c>
      <c r="C86" s="9"/>
      <c r="D86" s="15">
        <f>SUM(D87:D93)</f>
        <v>27222678</v>
      </c>
      <c r="E86" s="15">
        <f>SUM(E87:E93)</f>
        <v>2397497</v>
      </c>
      <c r="F86" s="15">
        <f>SUM(F87:F93)</f>
        <v>29620175</v>
      </c>
      <c r="G86" s="15">
        <f>SUM(G87:G93)</f>
        <v>6113435.3</v>
      </c>
      <c r="H86" s="15">
        <f>SUM(H87:H93)</f>
        <v>6113435.3</v>
      </c>
      <c r="I86" s="16">
        <f aca="true" t="shared" si="13" ref="I86:I149">F86-G86</f>
        <v>23506739.7</v>
      </c>
    </row>
    <row r="87" spans="2:9" ht="12.75">
      <c r="B87" s="13" t="s">
        <v>13</v>
      </c>
      <c r="C87" s="11"/>
      <c r="D87" s="15">
        <v>18551190</v>
      </c>
      <c r="E87" s="16">
        <v>1443121</v>
      </c>
      <c r="F87" s="15">
        <f aca="true" t="shared" si="14" ref="F87:F103">D87+E87</f>
        <v>19994311</v>
      </c>
      <c r="G87" s="16">
        <v>4790044.72</v>
      </c>
      <c r="H87" s="16">
        <v>4790044.72</v>
      </c>
      <c r="I87" s="16">
        <f t="shared" si="13"/>
        <v>15204266.280000001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3103804</v>
      </c>
      <c r="E89" s="16">
        <v>241710</v>
      </c>
      <c r="F89" s="15">
        <f t="shared" si="14"/>
        <v>3345514</v>
      </c>
      <c r="G89" s="16">
        <v>6565.62</v>
      </c>
      <c r="H89" s="16">
        <v>6565.62</v>
      </c>
      <c r="I89" s="16">
        <f t="shared" si="13"/>
        <v>3338948.38</v>
      </c>
    </row>
    <row r="90" spans="2:9" ht="12.75">
      <c r="B90" s="13" t="s">
        <v>16</v>
      </c>
      <c r="C90" s="11"/>
      <c r="D90" s="15">
        <v>3456512</v>
      </c>
      <c r="E90" s="16">
        <v>707170</v>
      </c>
      <c r="F90" s="15">
        <f t="shared" si="14"/>
        <v>4163682</v>
      </c>
      <c r="G90" s="16">
        <v>896052</v>
      </c>
      <c r="H90" s="16">
        <v>896052</v>
      </c>
      <c r="I90" s="16">
        <f t="shared" si="13"/>
        <v>3267630</v>
      </c>
    </row>
    <row r="91" spans="2:9" ht="12.75">
      <c r="B91" s="13" t="s">
        <v>17</v>
      </c>
      <c r="C91" s="11"/>
      <c r="D91" s="15">
        <v>2111172</v>
      </c>
      <c r="E91" s="16">
        <v>5496</v>
      </c>
      <c r="F91" s="15">
        <f t="shared" si="14"/>
        <v>2116668</v>
      </c>
      <c r="G91" s="16">
        <v>420772.96</v>
      </c>
      <c r="H91" s="16">
        <v>420772.96</v>
      </c>
      <c r="I91" s="16">
        <f t="shared" si="13"/>
        <v>1695895.04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496402</v>
      </c>
      <c r="E94" s="15">
        <f>SUM(E95:E103)</f>
        <v>648241</v>
      </c>
      <c r="F94" s="15">
        <f>SUM(F95:F103)</f>
        <v>1144643</v>
      </c>
      <c r="G94" s="15">
        <f>SUM(G95:G103)</f>
        <v>67481.55</v>
      </c>
      <c r="H94" s="15">
        <f>SUM(H95:H103)</f>
        <v>63133.86</v>
      </c>
      <c r="I94" s="16">
        <f t="shared" si="13"/>
        <v>1077161.45</v>
      </c>
    </row>
    <row r="95" spans="2:9" ht="12.75">
      <c r="B95" s="13" t="s">
        <v>21</v>
      </c>
      <c r="C95" s="11"/>
      <c r="D95" s="15">
        <v>86050</v>
      </c>
      <c r="E95" s="16">
        <v>193885</v>
      </c>
      <c r="F95" s="15">
        <f t="shared" si="14"/>
        <v>279935</v>
      </c>
      <c r="G95" s="16">
        <v>6103.99</v>
      </c>
      <c r="H95" s="16">
        <v>1756.3</v>
      </c>
      <c r="I95" s="16">
        <f t="shared" si="13"/>
        <v>273831.01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>
        <v>4200</v>
      </c>
      <c r="E97" s="16">
        <v>0</v>
      </c>
      <c r="F97" s="15">
        <f t="shared" si="14"/>
        <v>4200</v>
      </c>
      <c r="G97" s="16">
        <v>0</v>
      </c>
      <c r="H97" s="16">
        <v>0</v>
      </c>
      <c r="I97" s="16">
        <f t="shared" si="13"/>
        <v>4200</v>
      </c>
    </row>
    <row r="98" spans="2:9" ht="12.75">
      <c r="B98" s="13" t="s">
        <v>24</v>
      </c>
      <c r="C98" s="11"/>
      <c r="D98" s="15">
        <v>152800</v>
      </c>
      <c r="E98" s="16">
        <v>-638</v>
      </c>
      <c r="F98" s="15">
        <f t="shared" si="14"/>
        <v>152162</v>
      </c>
      <c r="G98" s="16">
        <v>787</v>
      </c>
      <c r="H98" s="16">
        <v>787</v>
      </c>
      <c r="I98" s="16">
        <f t="shared" si="13"/>
        <v>151375</v>
      </c>
    </row>
    <row r="99" spans="2:9" ht="12.75">
      <c r="B99" s="13" t="s">
        <v>25</v>
      </c>
      <c r="C99" s="11"/>
      <c r="D99" s="15">
        <v>74475</v>
      </c>
      <c r="E99" s="16">
        <v>-6000</v>
      </c>
      <c r="F99" s="15">
        <f t="shared" si="14"/>
        <v>68475</v>
      </c>
      <c r="G99" s="16">
        <v>90</v>
      </c>
      <c r="H99" s="16">
        <v>90</v>
      </c>
      <c r="I99" s="16">
        <f t="shared" si="13"/>
        <v>68385</v>
      </c>
    </row>
    <row r="100" spans="2:9" ht="12.75">
      <c r="B100" s="13" t="s">
        <v>26</v>
      </c>
      <c r="C100" s="11"/>
      <c r="D100" s="15">
        <v>46006</v>
      </c>
      <c r="E100" s="16">
        <v>447494</v>
      </c>
      <c r="F100" s="15">
        <f t="shared" si="14"/>
        <v>493500</v>
      </c>
      <c r="G100" s="16">
        <v>60500.56</v>
      </c>
      <c r="H100" s="16">
        <v>60500.56</v>
      </c>
      <c r="I100" s="16">
        <f t="shared" si="13"/>
        <v>432999.44</v>
      </c>
    </row>
    <row r="101" spans="2:9" ht="12.75">
      <c r="B101" s="13" t="s">
        <v>27</v>
      </c>
      <c r="C101" s="11"/>
      <c r="D101" s="15">
        <v>27000</v>
      </c>
      <c r="E101" s="16">
        <v>0</v>
      </c>
      <c r="F101" s="15">
        <f t="shared" si="14"/>
        <v>27000</v>
      </c>
      <c r="G101" s="16">
        <v>0</v>
      </c>
      <c r="H101" s="16">
        <v>0</v>
      </c>
      <c r="I101" s="16">
        <f t="shared" si="13"/>
        <v>27000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105871</v>
      </c>
      <c r="E103" s="16">
        <v>13500</v>
      </c>
      <c r="F103" s="15">
        <f t="shared" si="14"/>
        <v>119371</v>
      </c>
      <c r="G103" s="16">
        <v>0</v>
      </c>
      <c r="H103" s="16">
        <v>0</v>
      </c>
      <c r="I103" s="16">
        <f t="shared" si="13"/>
        <v>119371</v>
      </c>
    </row>
    <row r="104" spans="2:9" ht="12.75">
      <c r="B104" s="3" t="s">
        <v>30</v>
      </c>
      <c r="C104" s="9"/>
      <c r="D104" s="15">
        <f>SUM(D105:D113)</f>
        <v>2195782</v>
      </c>
      <c r="E104" s="15">
        <f>SUM(E105:E113)</f>
        <v>110000</v>
      </c>
      <c r="F104" s="15">
        <f>SUM(F105:F113)</f>
        <v>2305782</v>
      </c>
      <c r="G104" s="15">
        <f>SUM(G105:G113)</f>
        <v>299131.95</v>
      </c>
      <c r="H104" s="15">
        <f>SUM(H105:H113)</f>
        <v>299131.95</v>
      </c>
      <c r="I104" s="16">
        <f t="shared" si="13"/>
        <v>2006650.05</v>
      </c>
    </row>
    <row r="105" spans="2:9" ht="12.75">
      <c r="B105" s="13" t="s">
        <v>31</v>
      </c>
      <c r="C105" s="11"/>
      <c r="D105" s="15">
        <v>793901</v>
      </c>
      <c r="E105" s="16">
        <v>99128</v>
      </c>
      <c r="F105" s="16">
        <f>D105+E105</f>
        <v>893029</v>
      </c>
      <c r="G105" s="16">
        <v>207425.82</v>
      </c>
      <c r="H105" s="16">
        <v>207425.82</v>
      </c>
      <c r="I105" s="16">
        <f t="shared" si="13"/>
        <v>685603.1799999999</v>
      </c>
    </row>
    <row r="106" spans="2:9" ht="12.75">
      <c r="B106" s="13" t="s">
        <v>32</v>
      </c>
      <c r="C106" s="11"/>
      <c r="D106" s="15">
        <v>137750</v>
      </c>
      <c r="E106" s="16">
        <v>5220</v>
      </c>
      <c r="F106" s="16">
        <f aca="true" t="shared" si="15" ref="F106:F113">D106+E106</f>
        <v>142970</v>
      </c>
      <c r="G106" s="16">
        <v>12220</v>
      </c>
      <c r="H106" s="16">
        <v>12220</v>
      </c>
      <c r="I106" s="16">
        <f t="shared" si="13"/>
        <v>130750</v>
      </c>
    </row>
    <row r="107" spans="2:9" ht="12.75">
      <c r="B107" s="13" t="s">
        <v>33</v>
      </c>
      <c r="C107" s="11"/>
      <c r="D107" s="15">
        <v>694709</v>
      </c>
      <c r="E107" s="16">
        <v>-6000</v>
      </c>
      <c r="F107" s="16">
        <f t="shared" si="15"/>
        <v>688709</v>
      </c>
      <c r="G107" s="16">
        <v>12250</v>
      </c>
      <c r="H107" s="16">
        <v>12250</v>
      </c>
      <c r="I107" s="16">
        <f t="shared" si="13"/>
        <v>676459</v>
      </c>
    </row>
    <row r="108" spans="2:9" ht="12.75">
      <c r="B108" s="13" t="s">
        <v>34</v>
      </c>
      <c r="C108" s="11"/>
      <c r="D108" s="15">
        <v>204929</v>
      </c>
      <c r="E108" s="16">
        <v>0</v>
      </c>
      <c r="F108" s="16">
        <f t="shared" si="15"/>
        <v>204929</v>
      </c>
      <c r="G108" s="16">
        <v>24011.58</v>
      </c>
      <c r="H108" s="16">
        <v>24011.58</v>
      </c>
      <c r="I108" s="16">
        <f t="shared" si="13"/>
        <v>180917.41999999998</v>
      </c>
    </row>
    <row r="109" spans="2:9" ht="12.75">
      <c r="B109" s="13" t="s">
        <v>35</v>
      </c>
      <c r="C109" s="11"/>
      <c r="D109" s="15">
        <v>169858</v>
      </c>
      <c r="E109" s="16">
        <v>-19909.5</v>
      </c>
      <c r="F109" s="16">
        <f t="shared" si="15"/>
        <v>149948.5</v>
      </c>
      <c r="G109" s="16">
        <v>0</v>
      </c>
      <c r="H109" s="16">
        <v>0</v>
      </c>
      <c r="I109" s="16">
        <f t="shared" si="13"/>
        <v>149948.5</v>
      </c>
    </row>
    <row r="110" spans="2:9" ht="12.75">
      <c r="B110" s="13" t="s">
        <v>36</v>
      </c>
      <c r="C110" s="11"/>
      <c r="D110" s="15">
        <v>86262</v>
      </c>
      <c r="E110" s="16">
        <v>0</v>
      </c>
      <c r="F110" s="16">
        <f t="shared" si="15"/>
        <v>86262</v>
      </c>
      <c r="G110" s="16">
        <v>4279</v>
      </c>
      <c r="H110" s="16">
        <v>4279</v>
      </c>
      <c r="I110" s="16">
        <f t="shared" si="13"/>
        <v>81983</v>
      </c>
    </row>
    <row r="111" spans="2:9" ht="12.75">
      <c r="B111" s="13" t="s">
        <v>37</v>
      </c>
      <c r="C111" s="11"/>
      <c r="D111" s="15">
        <v>19978</v>
      </c>
      <c r="E111" s="16">
        <v>2243</v>
      </c>
      <c r="F111" s="16">
        <f t="shared" si="15"/>
        <v>22221</v>
      </c>
      <c r="G111" s="16">
        <v>7171.49</v>
      </c>
      <c r="H111" s="16">
        <v>7171.49</v>
      </c>
      <c r="I111" s="16">
        <f t="shared" si="13"/>
        <v>15049.51</v>
      </c>
    </row>
    <row r="112" spans="2:9" ht="12.75">
      <c r="B112" s="13" t="s">
        <v>38</v>
      </c>
      <c r="C112" s="11"/>
      <c r="D112" s="15">
        <v>35050</v>
      </c>
      <c r="E112" s="16">
        <v>29347.5</v>
      </c>
      <c r="F112" s="16">
        <f t="shared" si="15"/>
        <v>64397.5</v>
      </c>
      <c r="G112" s="16">
        <v>15447.5</v>
      </c>
      <c r="H112" s="16">
        <v>15447.5</v>
      </c>
      <c r="I112" s="16">
        <f t="shared" si="13"/>
        <v>48950</v>
      </c>
    </row>
    <row r="113" spans="2:9" ht="12.75">
      <c r="B113" s="13" t="s">
        <v>39</v>
      </c>
      <c r="C113" s="11"/>
      <c r="D113" s="15">
        <v>53345</v>
      </c>
      <c r="E113" s="16">
        <v>-29</v>
      </c>
      <c r="F113" s="16">
        <f t="shared" si="15"/>
        <v>53316</v>
      </c>
      <c r="G113" s="16">
        <v>16326.56</v>
      </c>
      <c r="H113" s="16">
        <v>16326.56</v>
      </c>
      <c r="I113" s="16">
        <f t="shared" si="13"/>
        <v>36989.44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21073.27</v>
      </c>
      <c r="F138" s="15">
        <f>F139+F140+F141+F142+F143+F145+F146</f>
        <v>21073.27</v>
      </c>
      <c r="G138" s="15">
        <f>SUM(G139:G146)</f>
        <v>0</v>
      </c>
      <c r="H138" s="15">
        <f>SUM(H139:H146)</f>
        <v>0</v>
      </c>
      <c r="I138" s="16">
        <f t="shared" si="13"/>
        <v>21073.27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>
        <v>0</v>
      </c>
      <c r="E146" s="16">
        <v>21073.27</v>
      </c>
      <c r="F146" s="16">
        <f t="shared" si="18"/>
        <v>21073.27</v>
      </c>
      <c r="G146" s="16">
        <v>0</v>
      </c>
      <c r="H146" s="16">
        <v>0</v>
      </c>
      <c r="I146" s="16">
        <f t="shared" si="13"/>
        <v>21073.27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72001676</v>
      </c>
      <c r="E160" s="14">
        <f t="shared" si="21"/>
        <v>5536388.66</v>
      </c>
      <c r="F160" s="14">
        <f t="shared" si="21"/>
        <v>77538064.66</v>
      </c>
      <c r="G160" s="14">
        <f t="shared" si="21"/>
        <v>13457829.49</v>
      </c>
      <c r="H160" s="14">
        <f t="shared" si="21"/>
        <v>13342883.11</v>
      </c>
      <c r="I160" s="14">
        <f t="shared" si="21"/>
        <v>64080235.169999994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2" ht="4.5" customHeight="1"/>
    <row r="163" spans="2:7" ht="24.75" customHeight="1">
      <c r="B163" s="43" t="s">
        <v>89</v>
      </c>
      <c r="C163" s="43"/>
      <c r="D163" s="43"/>
      <c r="E163" s="43"/>
      <c r="F163" s="43"/>
      <c r="G163" s="43"/>
    </row>
    <row r="164" spans="3:6" ht="15">
      <c r="C164" s="44"/>
      <c r="D164" s="45"/>
      <c r="E164" s="46"/>
      <c r="F164" s="46"/>
    </row>
    <row r="165" spans="3:6" ht="15">
      <c r="C165" s="44"/>
      <c r="D165" s="47"/>
      <c r="E165" s="47"/>
      <c r="F165" s="46"/>
    </row>
    <row r="166" ht="15"/>
    <row r="167" ht="15"/>
    <row r="168" ht="15"/>
    <row r="169" ht="15"/>
    <row r="170" spans="3:8" ht="12.75">
      <c r="C170" s="48"/>
      <c r="E170" s="48"/>
      <c r="H170" s="48"/>
    </row>
  </sheetData>
  <sheetProtection/>
  <mergeCells count="13">
    <mergeCell ref="B163:G163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FNZ-Cesareo</cp:lastModifiedBy>
  <cp:lastPrinted>2023-04-14T20:32:13Z</cp:lastPrinted>
  <dcterms:created xsi:type="dcterms:W3CDTF">2016-10-11T20:25:15Z</dcterms:created>
  <dcterms:modified xsi:type="dcterms:W3CDTF">2023-04-14T20:33:56Z</dcterms:modified>
  <cp:category/>
  <cp:version/>
  <cp:contentType/>
  <cp:contentStatus/>
</cp:coreProperties>
</file>